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кв 2023 год" sheetId="5" r:id="rId1"/>
  </sheets>
  <definedNames>
    <definedName name="_xlnm.Print_Titles" localSheetId="0">'1 кв 2023 год'!$9:$10</definedName>
  </definedNames>
  <calcPr calcId="145621"/>
</workbook>
</file>

<file path=xl/calcChain.xml><?xml version="1.0" encoding="utf-8"?>
<calcChain xmlns="http://schemas.openxmlformats.org/spreadsheetml/2006/main">
  <c r="H52" i="5" l="1"/>
  <c r="F52" i="5"/>
  <c r="H31" i="5"/>
  <c r="F31" i="5"/>
  <c r="F5" i="5" l="1"/>
  <c r="D56" i="5"/>
  <c r="D52" i="5"/>
  <c r="D47" i="5"/>
  <c r="D44" i="5"/>
  <c r="D38" i="5"/>
  <c r="E36" i="5"/>
  <c r="D36" i="5"/>
  <c r="D31" i="5"/>
  <c r="D26" i="5"/>
  <c r="E26" i="5" s="1"/>
  <c r="D22" i="5"/>
  <c r="D20" i="5"/>
  <c r="E20" i="5" s="1"/>
  <c r="D11" i="5"/>
  <c r="D60" i="5" s="1"/>
  <c r="E7" i="5"/>
  <c r="D5" i="5"/>
  <c r="E8" i="5" s="1"/>
  <c r="E5" i="5" s="1"/>
  <c r="E47" i="5" l="1"/>
  <c r="E38" i="5"/>
  <c r="E31" i="5"/>
  <c r="E22" i="5"/>
  <c r="E11" i="5"/>
  <c r="E56" i="5"/>
  <c r="E44" i="5"/>
  <c r="E52" i="5"/>
  <c r="H22" i="5"/>
  <c r="E60" i="5" l="1"/>
  <c r="F22" i="5"/>
  <c r="K22" i="5" s="1"/>
  <c r="F20" i="5" l="1"/>
  <c r="L7" i="5"/>
  <c r="J57" i="5" l="1"/>
  <c r="F56" i="5"/>
  <c r="F47" i="5"/>
  <c r="F44" i="5"/>
  <c r="F38" i="5"/>
  <c r="F36" i="5"/>
  <c r="F26" i="5"/>
  <c r="F11" i="5"/>
  <c r="F60" i="5" l="1"/>
  <c r="M36" i="5"/>
  <c r="G36" i="5"/>
  <c r="H36" i="5"/>
  <c r="I36" i="5"/>
  <c r="J36" i="5"/>
  <c r="L59" i="5" l="1"/>
  <c r="L58" i="5"/>
  <c r="L57" i="5"/>
  <c r="K59" i="5"/>
  <c r="K58" i="5"/>
  <c r="K57" i="5"/>
  <c r="H56" i="5"/>
  <c r="H26" i="5"/>
  <c r="K56" i="5" l="1"/>
  <c r="L56" i="5"/>
  <c r="J56" i="5"/>
  <c r="H38" i="5"/>
  <c r="J41" i="5"/>
  <c r="K41" i="5"/>
  <c r="L8" i="5" l="1"/>
  <c r="L5" i="5" s="1"/>
  <c r="K8" i="5"/>
  <c r="K7" i="5"/>
  <c r="J8" i="5"/>
  <c r="J7" i="5"/>
  <c r="K5" i="5" l="1"/>
  <c r="L41" i="5"/>
  <c r="J25" i="5" l="1"/>
  <c r="L54" i="5" l="1"/>
  <c r="K54" i="5"/>
  <c r="J54" i="5"/>
  <c r="L53" i="5"/>
  <c r="K53" i="5"/>
  <c r="J53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L46" i="5"/>
  <c r="K46" i="5"/>
  <c r="J46" i="5"/>
  <c r="L45" i="5"/>
  <c r="K45" i="5"/>
  <c r="J45" i="5"/>
  <c r="H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L36" i="5" s="1"/>
  <c r="K37" i="5"/>
  <c r="K36" i="5" s="1"/>
  <c r="L35" i="5"/>
  <c r="K35" i="5"/>
  <c r="L33" i="5"/>
  <c r="K33" i="5"/>
  <c r="J33" i="5"/>
  <c r="L32" i="5"/>
  <c r="K32" i="5"/>
  <c r="J32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3" i="5"/>
  <c r="K23" i="5"/>
  <c r="J23" i="5"/>
  <c r="L21" i="5"/>
  <c r="K21" i="5"/>
  <c r="J21" i="5"/>
  <c r="H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H60" i="5" l="1"/>
  <c r="G8" i="5"/>
  <c r="G7" i="5"/>
  <c r="J5" i="5"/>
  <c r="I8" i="5"/>
  <c r="I7" i="5"/>
  <c r="L52" i="5"/>
  <c r="J52" i="5"/>
  <c r="K20" i="5"/>
  <c r="K11" i="5"/>
  <c r="L47" i="5"/>
  <c r="L38" i="5"/>
  <c r="L26" i="5"/>
  <c r="L20" i="5"/>
  <c r="J22" i="5"/>
  <c r="J11" i="5"/>
  <c r="K31" i="5"/>
  <c r="K44" i="5"/>
  <c r="J47" i="5"/>
  <c r="L22" i="5"/>
  <c r="J26" i="5"/>
  <c r="L31" i="5"/>
  <c r="J38" i="5"/>
  <c r="L44" i="5"/>
  <c r="K47" i="5"/>
  <c r="L11" i="5"/>
  <c r="J20" i="5"/>
  <c r="K26" i="5"/>
  <c r="K38" i="5"/>
  <c r="K52" i="5"/>
  <c r="J31" i="5"/>
  <c r="J44" i="5"/>
  <c r="I26" i="5" l="1"/>
  <c r="I56" i="5"/>
  <c r="K60" i="5"/>
  <c r="J60" i="5"/>
  <c r="G56" i="5"/>
  <c r="I5" i="5"/>
  <c r="L60" i="5"/>
  <c r="M8" i="5"/>
  <c r="G38" i="5"/>
  <c r="G26" i="5"/>
  <c r="M7" i="5"/>
  <c r="I44" i="5"/>
  <c r="I22" i="5"/>
  <c r="I20" i="5"/>
  <c r="I38" i="5"/>
  <c r="I31" i="5"/>
  <c r="I52" i="5"/>
  <c r="I47" i="5"/>
  <c r="I11" i="5"/>
  <c r="G20" i="5"/>
  <c r="G47" i="5"/>
  <c r="G44" i="5"/>
  <c r="G52" i="5"/>
  <c r="G31" i="5"/>
  <c r="G11" i="5"/>
  <c r="G22" i="5"/>
  <c r="G5" i="5"/>
  <c r="M56" i="5" l="1"/>
  <c r="I60" i="5"/>
  <c r="G60" i="5"/>
  <c r="M5" i="5"/>
  <c r="M44" i="5"/>
  <c r="M22" i="5"/>
  <c r="M26" i="5"/>
  <c r="M38" i="5"/>
  <c r="M20" i="5"/>
  <c r="M31" i="5"/>
  <c r="M52" i="5"/>
  <c r="M47" i="5"/>
  <c r="M11" i="5"/>
  <c r="M60" i="5" l="1"/>
</calcChain>
</file>

<file path=xl/sharedStrings.xml><?xml version="1.0" encoding="utf-8"?>
<sst xmlns="http://schemas.openxmlformats.org/spreadsheetml/2006/main" count="136" uniqueCount="124">
  <si>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</si>
  <si>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</si>
  <si>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</si>
  <si>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</si>
  <si>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</si>
  <si>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</si>
  <si>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</si>
  <si>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</si>
  <si>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</si>
  <si>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</si>
  <si>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</si>
  <si>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</si>
  <si>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</si>
  <si>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</si>
  <si>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</si>
  <si>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</si>
  <si>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</si>
  <si>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</si>
  <si>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</si>
  <si>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</si>
  <si>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</si>
  <si>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</si>
  <si>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</si>
  <si>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</si>
  <si>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</si>
  <si>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</si>
  <si>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</si>
  <si>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</si>
  <si>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</si>
  <si>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</si>
  <si>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</si>
  <si>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</si>
  <si>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</si>
  <si>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</si>
  <si>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</si>
  <si>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</si>
  <si>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</si>
  <si>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</si>
  <si>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</si>
  <si>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</si>
  <si>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</si>
  <si>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</si>
  <si>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</si>
  <si>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</si>
  <si>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</si>
  <si>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</si>
  <si>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</si>
  <si>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</si>
  <si>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</si>
  <si>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</si>
  <si>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</si>
  <si>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</si>
  <si>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</si>
  <si>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</si>
  <si>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</si>
  <si>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</si>
  <si>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</si>
  <si>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</si>
  <si>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</si>
  <si>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</si>
  <si>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</si>
  <si>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</si>
  <si>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</si>
  <si>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</si>
  <si>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</si>
  <si>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</si>
  <si>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</si>
  <si>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</si>
  <si>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</si>
  <si>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</si>
  <si>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</si>
  <si>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</si>
  <si>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</si>
  <si>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</si>
  <si>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</si>
  <si>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</si>
  <si>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</si>
  <si>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</si>
  <si>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</si>
  <si>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</si>
  <si>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</si>
  <si>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</si>
  <si>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</si>
  <si>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</si>
  <si>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</si>
  <si>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</si>
  <si>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</si>
  <si>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</si>
  <si>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</si>
  <si>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</si>
  <si>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</si>
  <si>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</si>
  <si>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</si>
  <si>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</si>
  <si>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</si>
  <si>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</si>
  <si>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</si>
  <si>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</si>
  <si>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</si>
  <si>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</si>
  <si>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</si>
  <si>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</si>
  <si>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</si>
  <si>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</si>
  <si>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06 05</t>
  </si>
  <si>
    <t>05 05</t>
  </si>
  <si>
    <t>Другие вопросы в области жилищно-коммунального хозяйства</t>
  </si>
  <si>
    <t>факт.исп.1 кв. 2023г.</t>
  </si>
  <si>
    <t>факт.исп.1 кв.2023г.</t>
  </si>
  <si>
    <t>Гражданская оборона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</si>
  <si>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</si>
  <si>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</si>
  <si>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</si>
  <si>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факт.исп.1 кв. 2024г.</t>
  </si>
  <si>
    <t>факт.исп.1 кв.2024г.</t>
  </si>
  <si>
    <t>Анализ бюджета Мглинского муниципального  района за 1 квартал 2024 года</t>
  </si>
  <si>
    <t>Благоустройство</t>
  </si>
  <si>
    <t>05 03</t>
  </si>
  <si>
    <t>11 03</t>
  </si>
  <si>
    <t>Спорт высших достижений</t>
  </si>
  <si>
    <t xml:space="preserve"> % исп.2024г.               </t>
  </si>
  <si>
    <t>откл факт.2024г.от факт.2023г.</t>
  </si>
  <si>
    <t xml:space="preserve"> % исп.за 2024г.               </t>
  </si>
  <si>
    <t>откл факт.за 2024г.от факт.за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</si>
</sst>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4" fontId="11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2" fontId="10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164" fontId="18" fillId="0" borderId="3" xfId="0" applyNumberFormat="1" applyFont="1" applyBorder="1"/>
    <xf numFmtId="4" fontId="18" fillId="0" borderId="3" xfId="0" applyNumberFormat="1" applyFont="1" applyBorder="1"/>
    <xf numFmtId="0" fontId="17" fillId="0" borderId="0" xfId="0" applyFont="1"/>
    <xf numFmtId="4" fontId="17" fillId="0" borderId="0" xfId="0" applyNumberFormat="1" applyFont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18" fillId="0" borderId="1" xfId="0" applyNumberFormat="1" applyFont="1" applyBorder="1"/>
    <xf numFmtId="2" fontId="18" fillId="0" borderId="3" xfId="0" applyNumberFormat="1" applyFont="1" applyBorder="1"/>
    <xf numFmtId="0" fontId="18" fillId="0" borderId="1" xfId="0" applyFont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75" zoomScaleNormal="75" workbookViewId="0">
      <selection activeCell="J13" sqref="J13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style="48" customWidth="1"/>
    <col min="7" max="7" width="11.28515625" style="48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1" t="s">
        <v>115</v>
      </c>
      <c r="C2" s="61"/>
      <c r="D2" s="61"/>
      <c r="E2" s="61"/>
      <c r="F2" s="61"/>
      <c r="G2" s="61"/>
      <c r="H2" s="61"/>
      <c r="I2" s="61"/>
      <c r="J2" s="61"/>
      <c r="K2" s="61"/>
    </row>
    <row r="3" spans="1:15" ht="30" customHeight="1" x14ac:dyDescent="0.3">
      <c r="B3" s="62" t="s">
        <v>85</v>
      </c>
      <c r="C3" s="13"/>
      <c r="D3" s="58" t="s">
        <v>107</v>
      </c>
      <c r="E3" s="58"/>
      <c r="F3" s="58" t="s">
        <v>112</v>
      </c>
      <c r="G3" s="58"/>
      <c r="H3" s="58" t="s">
        <v>113</v>
      </c>
      <c r="I3" s="58"/>
      <c r="J3" s="59" t="s">
        <v>120</v>
      </c>
      <c r="K3" s="59" t="s">
        <v>92</v>
      </c>
      <c r="L3" s="53" t="s">
        <v>121</v>
      </c>
      <c r="M3" s="54"/>
    </row>
    <row r="4" spans="1:15" ht="32.25" customHeight="1" x14ac:dyDescent="0.3">
      <c r="B4" s="62"/>
      <c r="C4" s="13"/>
      <c r="D4" s="47" t="s">
        <v>72</v>
      </c>
      <c r="E4" s="47" t="s">
        <v>73</v>
      </c>
      <c r="F4" s="47" t="s">
        <v>91</v>
      </c>
      <c r="G4" s="47" t="s">
        <v>74</v>
      </c>
      <c r="H4" s="37" t="s">
        <v>72</v>
      </c>
      <c r="I4" s="37" t="s">
        <v>73</v>
      </c>
      <c r="J4" s="60"/>
      <c r="K4" s="60"/>
      <c r="L4" s="38" t="s">
        <v>78</v>
      </c>
      <c r="M4" s="38" t="s">
        <v>79</v>
      </c>
    </row>
    <row r="5" spans="1:15" ht="23.25" customHeight="1" x14ac:dyDescent="0.3">
      <c r="B5" s="14" t="s">
        <v>80</v>
      </c>
      <c r="C5" s="13"/>
      <c r="D5" s="36">
        <f t="shared" ref="D5:E5" si="0">D7+D8</f>
        <v>77657.700000000012</v>
      </c>
      <c r="E5" s="36">
        <f t="shared" si="0"/>
        <v>99.999999999999986</v>
      </c>
      <c r="F5" s="36">
        <f>F7+F8</f>
        <v>546127.5</v>
      </c>
      <c r="G5" s="36">
        <f t="shared" ref="G5:M5" si="1">G7+G8</f>
        <v>100</v>
      </c>
      <c r="H5" s="36">
        <f t="shared" si="1"/>
        <v>81846.299999999988</v>
      </c>
      <c r="I5" s="36">
        <f t="shared" si="1"/>
        <v>100</v>
      </c>
      <c r="J5" s="36">
        <f>H5/F5*100</f>
        <v>14.986665201807266</v>
      </c>
      <c r="K5" s="36">
        <f t="shared" si="1"/>
        <v>-464281.2</v>
      </c>
      <c r="L5" s="36">
        <f>L7+L8</f>
        <v>4188.5999999999913</v>
      </c>
      <c r="M5" s="36">
        <f t="shared" si="1"/>
        <v>1.7763568394002505E-14</v>
      </c>
      <c r="N5" s="15"/>
      <c r="O5" s="15"/>
    </row>
    <row r="6" spans="1:15" ht="16.5" customHeight="1" x14ac:dyDescent="0.3">
      <c r="B6" s="26" t="s">
        <v>81</v>
      </c>
      <c r="C6" s="13"/>
      <c r="D6" s="36"/>
      <c r="E6" s="36"/>
      <c r="F6" s="36"/>
      <c r="G6" s="36"/>
      <c r="H6" s="36"/>
      <c r="I6" s="36"/>
      <c r="J6" s="36"/>
      <c r="K6" s="36"/>
      <c r="L6" s="39"/>
      <c r="M6" s="39"/>
      <c r="N6" s="15"/>
      <c r="O6" s="15"/>
    </row>
    <row r="7" spans="1:15" ht="37.5" customHeight="1" x14ac:dyDescent="0.3">
      <c r="A7" t="s">
        <v>84</v>
      </c>
      <c r="B7" s="27" t="s">
        <v>82</v>
      </c>
      <c r="C7" s="13"/>
      <c r="D7" s="36">
        <v>16998.400000000001</v>
      </c>
      <c r="E7" s="36">
        <f>D7/D5*100</f>
        <v>21.888879016504479</v>
      </c>
      <c r="F7" s="66">
        <v>118107.3</v>
      </c>
      <c r="G7" s="36">
        <f>F7/F5*100</f>
        <v>21.626323523353065</v>
      </c>
      <c r="H7" s="36">
        <v>23211.599999999999</v>
      </c>
      <c r="I7" s="36">
        <f>H7/H5*100</f>
        <v>28.359986951151122</v>
      </c>
      <c r="J7" s="36">
        <f>H7/F7*100</f>
        <v>19.652976572997602</v>
      </c>
      <c r="K7" s="36">
        <f>H7-F7</f>
        <v>-94895.700000000012</v>
      </c>
      <c r="L7" s="36">
        <f>H7-D7</f>
        <v>6213.1999999999971</v>
      </c>
      <c r="M7" s="36">
        <f>I7-E7</f>
        <v>6.4711079346466427</v>
      </c>
      <c r="N7" s="15"/>
      <c r="O7" s="15"/>
    </row>
    <row r="8" spans="1:15" ht="21" customHeight="1" x14ac:dyDescent="0.3">
      <c r="B8" s="27" t="s">
        <v>83</v>
      </c>
      <c r="C8" s="13"/>
      <c r="D8" s="36">
        <v>60659.3</v>
      </c>
      <c r="E8" s="36">
        <f>D8/D5*100</f>
        <v>78.11112098349551</v>
      </c>
      <c r="F8" s="66">
        <v>428020.2</v>
      </c>
      <c r="G8" s="36">
        <f>F8/F5*100</f>
        <v>78.373676476646935</v>
      </c>
      <c r="H8" s="36">
        <v>58634.7</v>
      </c>
      <c r="I8" s="36">
        <f>H8/H5*100</f>
        <v>71.640013048848886</v>
      </c>
      <c r="J8" s="36">
        <f>H8/F8*100</f>
        <v>13.699049717746965</v>
      </c>
      <c r="K8" s="36">
        <f>H8-F8</f>
        <v>-369385.5</v>
      </c>
      <c r="L8" s="36">
        <f>H8-D8</f>
        <v>-2024.6000000000058</v>
      </c>
      <c r="M8" s="36">
        <f>I8-E8</f>
        <v>-6.4711079346466249</v>
      </c>
      <c r="N8" s="15"/>
      <c r="O8" s="15"/>
    </row>
    <row r="9" spans="1:15" ht="36" customHeight="1" x14ac:dyDescent="0.25">
      <c r="B9" s="55" t="s">
        <v>86</v>
      </c>
      <c r="C9" s="56" t="s">
        <v>1</v>
      </c>
      <c r="D9" s="58" t="s">
        <v>108</v>
      </c>
      <c r="E9" s="58"/>
      <c r="F9" s="58" t="s">
        <v>112</v>
      </c>
      <c r="G9" s="58"/>
      <c r="H9" s="58" t="s">
        <v>114</v>
      </c>
      <c r="I9" s="58"/>
      <c r="J9" s="59" t="s">
        <v>122</v>
      </c>
      <c r="K9" s="59" t="s">
        <v>92</v>
      </c>
      <c r="L9" s="53" t="s">
        <v>123</v>
      </c>
      <c r="M9" s="54"/>
    </row>
    <row r="10" spans="1:15" ht="38.25" customHeight="1" x14ac:dyDescent="0.25">
      <c r="B10" s="55"/>
      <c r="C10" s="57"/>
      <c r="D10" s="47" t="s">
        <v>72</v>
      </c>
      <c r="E10" s="47" t="s">
        <v>73</v>
      </c>
      <c r="F10" s="47" t="s">
        <v>93</v>
      </c>
      <c r="G10" s="47" t="s">
        <v>74</v>
      </c>
      <c r="H10" s="47" t="s">
        <v>72</v>
      </c>
      <c r="I10" s="47" t="s">
        <v>73</v>
      </c>
      <c r="J10" s="60"/>
      <c r="K10" s="60"/>
      <c r="L10" s="38" t="s">
        <v>78</v>
      </c>
      <c r="M10" s="38" t="s">
        <v>79</v>
      </c>
    </row>
    <row r="11" spans="1:15" ht="24.75" customHeight="1" x14ac:dyDescent="0.3">
      <c r="B11" s="6" t="s">
        <v>0</v>
      </c>
      <c r="C11" s="2" t="s">
        <v>2</v>
      </c>
      <c r="D11" s="33">
        <f t="shared" ref="D11" si="2">D12+D13+D14+D15+D16+D17+D18+D19</f>
        <v>8332</v>
      </c>
      <c r="E11" s="44">
        <f>D11/D60*100</f>
        <v>11.049489299288389</v>
      </c>
      <c r="F11" s="67">
        <f t="shared" ref="F11" si="3">F12+F13+F14+F15+F16+F17+F18+F19</f>
        <v>61942.1</v>
      </c>
      <c r="G11" s="44">
        <f>F11/F60*100</f>
        <v>10.618484313324153</v>
      </c>
      <c r="H11" s="33">
        <f t="shared" ref="H11" si="4">H12+H13+H14+H15+H16+H17+H18+H19</f>
        <v>7860.2</v>
      </c>
      <c r="I11" s="44">
        <f>H11/H60*100</f>
        <v>9.6175705851763471</v>
      </c>
      <c r="J11" s="40">
        <f>H11/F11*100</f>
        <v>12.689592377397602</v>
      </c>
      <c r="K11" s="33">
        <f t="shared" ref="K11:K41" si="5">H11-F11</f>
        <v>-54081.9</v>
      </c>
      <c r="L11" s="33">
        <f t="shared" ref="L11:L27" si="6">H11-D11</f>
        <v>-471.80000000000018</v>
      </c>
      <c r="M11" s="41">
        <f t="shared" ref="M11:M26" si="7">I11-E11</f>
        <v>-1.431918714112042</v>
      </c>
    </row>
    <row r="12" spans="1:15" ht="57.75" customHeight="1" x14ac:dyDescent="0.3">
      <c r="B12" s="9" t="s">
        <v>47</v>
      </c>
      <c r="C12" s="4" t="s">
        <v>3</v>
      </c>
      <c r="D12" s="34">
        <v>312.3</v>
      </c>
      <c r="E12" s="34"/>
      <c r="F12" s="68">
        <v>1818.3</v>
      </c>
      <c r="G12" s="34"/>
      <c r="H12" s="34">
        <v>333.7</v>
      </c>
      <c r="I12" s="34"/>
      <c r="J12" s="42">
        <f>H12/F12*100</f>
        <v>18.352307100038498</v>
      </c>
      <c r="K12" s="35">
        <f t="shared" si="5"/>
        <v>-1484.6</v>
      </c>
      <c r="L12" s="35">
        <f t="shared" si="6"/>
        <v>21.399999999999977</v>
      </c>
      <c r="M12" s="43"/>
    </row>
    <row r="13" spans="1:15" ht="96.75" customHeight="1" x14ac:dyDescent="0.3">
      <c r="B13" s="9" t="s">
        <v>48</v>
      </c>
      <c r="C13" s="4" t="s">
        <v>4</v>
      </c>
      <c r="D13" s="34">
        <v>128</v>
      </c>
      <c r="E13" s="34"/>
      <c r="F13" s="68">
        <v>912.1</v>
      </c>
      <c r="G13" s="34"/>
      <c r="H13" s="34">
        <v>145.9</v>
      </c>
      <c r="I13" s="34"/>
      <c r="J13" s="42">
        <f>H13/F13*100</f>
        <v>15.99605306435698</v>
      </c>
      <c r="K13" s="35">
        <f t="shared" si="5"/>
        <v>-766.2</v>
      </c>
      <c r="L13" s="35">
        <f t="shared" si="6"/>
        <v>17.900000000000006</v>
      </c>
      <c r="M13" s="43"/>
    </row>
    <row r="14" spans="1:15" ht="40.5" customHeight="1" x14ac:dyDescent="0.3">
      <c r="B14" s="9" t="s">
        <v>49</v>
      </c>
      <c r="C14" s="4" t="s">
        <v>5</v>
      </c>
      <c r="D14" s="34">
        <v>5047.3999999999996</v>
      </c>
      <c r="E14" s="34"/>
      <c r="F14" s="68">
        <v>43906.2</v>
      </c>
      <c r="G14" s="34"/>
      <c r="H14" s="34">
        <v>4721</v>
      </c>
      <c r="I14" s="34"/>
      <c r="J14" s="42">
        <f>H14/F14*100</f>
        <v>10.75246776081738</v>
      </c>
      <c r="K14" s="35">
        <f t="shared" si="5"/>
        <v>-39185.199999999997</v>
      </c>
      <c r="L14" s="35">
        <f t="shared" si="6"/>
        <v>-326.39999999999964</v>
      </c>
      <c r="M14" s="43"/>
    </row>
    <row r="15" spans="1:15" ht="18.75" x14ac:dyDescent="0.3">
      <c r="B15" s="9" t="s">
        <v>50</v>
      </c>
      <c r="C15" s="4" t="s">
        <v>6</v>
      </c>
      <c r="D15" s="34">
        <v>1.3</v>
      </c>
      <c r="E15" s="34"/>
      <c r="F15" s="68">
        <v>4.0999999999999996</v>
      </c>
      <c r="G15" s="34"/>
      <c r="H15" s="34">
        <v>0</v>
      </c>
      <c r="I15" s="34"/>
      <c r="J15" s="42">
        <v>0</v>
      </c>
      <c r="K15" s="35">
        <f t="shared" si="5"/>
        <v>-4.0999999999999996</v>
      </c>
      <c r="L15" s="35">
        <f t="shared" si="6"/>
        <v>-1.3</v>
      </c>
      <c r="M15" s="43"/>
    </row>
    <row r="16" spans="1:15" ht="99.75" customHeight="1" x14ac:dyDescent="0.3">
      <c r="B16" s="9" t="s">
        <v>51</v>
      </c>
      <c r="C16" s="4" t="s">
        <v>7</v>
      </c>
      <c r="D16" s="34">
        <v>1235</v>
      </c>
      <c r="E16" s="34"/>
      <c r="F16" s="68">
        <v>6588.4</v>
      </c>
      <c r="G16" s="34"/>
      <c r="H16" s="34">
        <v>1146.9000000000001</v>
      </c>
      <c r="I16" s="34"/>
      <c r="J16" s="42">
        <f>H16/F16*100</f>
        <v>17.407868374719207</v>
      </c>
      <c r="K16" s="35">
        <f t="shared" si="5"/>
        <v>-5441.5</v>
      </c>
      <c r="L16" s="35">
        <f t="shared" si="6"/>
        <v>-88.099999999999909</v>
      </c>
      <c r="M16" s="43"/>
    </row>
    <row r="17" spans="2:13" ht="37.5" x14ac:dyDescent="0.3">
      <c r="B17" s="9" t="s">
        <v>52</v>
      </c>
      <c r="C17" s="4" t="s">
        <v>8</v>
      </c>
      <c r="D17" s="34">
        <v>0</v>
      </c>
      <c r="E17" s="34"/>
      <c r="F17" s="68">
        <v>613.20000000000005</v>
      </c>
      <c r="G17" s="34"/>
      <c r="H17" s="34">
        <v>0</v>
      </c>
      <c r="I17" s="34"/>
      <c r="J17" s="42">
        <v>0</v>
      </c>
      <c r="K17" s="35">
        <f t="shared" si="5"/>
        <v>-613.20000000000005</v>
      </c>
      <c r="L17" s="35">
        <f t="shared" si="6"/>
        <v>0</v>
      </c>
      <c r="M17" s="43"/>
    </row>
    <row r="18" spans="2:13" ht="20.25" customHeight="1" x14ac:dyDescent="0.3">
      <c r="B18" s="9" t="s">
        <v>53</v>
      </c>
      <c r="C18" s="4" t="s">
        <v>9</v>
      </c>
      <c r="D18" s="34">
        <v>0</v>
      </c>
      <c r="E18" s="34"/>
      <c r="F18" s="68">
        <v>90</v>
      </c>
      <c r="G18" s="34"/>
      <c r="H18" s="34">
        <v>0</v>
      </c>
      <c r="I18" s="34"/>
      <c r="J18" s="42">
        <f t="shared" ref="J18:J26" si="8">H18/F18*100</f>
        <v>0</v>
      </c>
      <c r="K18" s="35">
        <f t="shared" si="5"/>
        <v>-90</v>
      </c>
      <c r="L18" s="35">
        <f t="shared" si="6"/>
        <v>0</v>
      </c>
      <c r="M18" s="43"/>
    </row>
    <row r="19" spans="2:13" ht="37.5" x14ac:dyDescent="0.3">
      <c r="B19" s="9" t="s">
        <v>54</v>
      </c>
      <c r="C19" s="4" t="s">
        <v>10</v>
      </c>
      <c r="D19" s="34">
        <v>1608</v>
      </c>
      <c r="E19" s="34"/>
      <c r="F19" s="68">
        <v>8009.8</v>
      </c>
      <c r="G19" s="34"/>
      <c r="H19" s="34">
        <v>1512.7</v>
      </c>
      <c r="I19" s="34"/>
      <c r="J19" s="42">
        <f t="shared" si="8"/>
        <v>18.885615121476192</v>
      </c>
      <c r="K19" s="35">
        <f t="shared" si="5"/>
        <v>-6497.1</v>
      </c>
      <c r="L19" s="35">
        <f t="shared" si="6"/>
        <v>-95.299999999999955</v>
      </c>
      <c r="M19" s="43"/>
    </row>
    <row r="20" spans="2:13" ht="18.75" x14ac:dyDescent="0.3">
      <c r="B20" s="6" t="s">
        <v>11</v>
      </c>
      <c r="C20" s="2" t="s">
        <v>12</v>
      </c>
      <c r="D20" s="33">
        <f>D21</f>
        <v>493.8</v>
      </c>
      <c r="E20" s="44">
        <f>D20/D60*100</f>
        <v>0.65485331444894457</v>
      </c>
      <c r="F20" s="67">
        <f>F21</f>
        <v>690</v>
      </c>
      <c r="G20" s="44">
        <f>F20/F60*100</f>
        <v>0.11828391637018548</v>
      </c>
      <c r="H20" s="33">
        <f>H21</f>
        <v>120.3</v>
      </c>
      <c r="I20" s="44">
        <f>H20/H60*100</f>
        <v>0.14719647609433789</v>
      </c>
      <c r="J20" s="40">
        <f t="shared" si="8"/>
        <v>17.434782608695652</v>
      </c>
      <c r="K20" s="33">
        <f t="shared" si="5"/>
        <v>-569.70000000000005</v>
      </c>
      <c r="L20" s="33">
        <f t="shared" si="6"/>
        <v>-373.5</v>
      </c>
      <c r="M20" s="41">
        <f t="shared" si="7"/>
        <v>-0.50765683835460673</v>
      </c>
    </row>
    <row r="21" spans="2:13" ht="37.5" x14ac:dyDescent="0.3">
      <c r="B21" s="9" t="s">
        <v>55</v>
      </c>
      <c r="C21" s="4" t="s">
        <v>13</v>
      </c>
      <c r="D21" s="35">
        <v>493.8</v>
      </c>
      <c r="E21" s="34"/>
      <c r="F21" s="68">
        <v>690</v>
      </c>
      <c r="G21" s="34"/>
      <c r="H21" s="35">
        <v>120.3</v>
      </c>
      <c r="I21" s="34"/>
      <c r="J21" s="42">
        <f t="shared" si="8"/>
        <v>17.434782608695652</v>
      </c>
      <c r="K21" s="35">
        <f t="shared" si="5"/>
        <v>-569.70000000000005</v>
      </c>
      <c r="L21" s="35">
        <f t="shared" si="6"/>
        <v>-373.5</v>
      </c>
      <c r="M21" s="43"/>
    </row>
    <row r="22" spans="2:13" ht="36.75" customHeight="1" x14ac:dyDescent="0.3">
      <c r="B22" s="6" t="s">
        <v>14</v>
      </c>
      <c r="C22" s="2" t="s">
        <v>15</v>
      </c>
      <c r="D22" s="36">
        <f>D23+D25+D24</f>
        <v>843.8</v>
      </c>
      <c r="E22" s="44">
        <f>D22/D60*100</f>
        <v>1.11900612946946</v>
      </c>
      <c r="F22" s="67">
        <f>F23+F25+F24</f>
        <v>4305.8</v>
      </c>
      <c r="G22" s="44">
        <f>F22/F60*100</f>
        <v>0.73812592334310811</v>
      </c>
      <c r="H22" s="36">
        <f>H23+H25+H24</f>
        <v>844.9</v>
      </c>
      <c r="I22" s="44">
        <f>H22/H60*100</f>
        <v>1.0338013520540821</v>
      </c>
      <c r="J22" s="40">
        <f t="shared" si="8"/>
        <v>19.62236982674532</v>
      </c>
      <c r="K22" s="33">
        <f>H22-F22</f>
        <v>-3460.9</v>
      </c>
      <c r="L22" s="33">
        <f t="shared" si="6"/>
        <v>1.1000000000000227</v>
      </c>
      <c r="M22" s="41">
        <f t="shared" si="7"/>
        <v>-8.5204777415377908E-2</v>
      </c>
    </row>
    <row r="23" spans="2:13" ht="18.75" x14ac:dyDescent="0.3">
      <c r="B23" s="9" t="s">
        <v>109</v>
      </c>
      <c r="C23" s="4" t="s">
        <v>16</v>
      </c>
      <c r="D23" s="35">
        <v>0</v>
      </c>
      <c r="E23" s="34"/>
      <c r="F23" s="68">
        <v>0</v>
      </c>
      <c r="G23" s="34"/>
      <c r="H23" s="35">
        <v>0</v>
      </c>
      <c r="I23" s="34"/>
      <c r="J23" s="42" t="e">
        <f t="shared" si="8"/>
        <v>#DIV/0!</v>
      </c>
      <c r="K23" s="35">
        <f t="shared" si="5"/>
        <v>0</v>
      </c>
      <c r="L23" s="35">
        <f t="shared" si="6"/>
        <v>0</v>
      </c>
      <c r="M23" s="43"/>
    </row>
    <row r="24" spans="2:13" ht="93.75" x14ac:dyDescent="0.3">
      <c r="B24" s="9" t="s">
        <v>111</v>
      </c>
      <c r="C24" s="4" t="s">
        <v>110</v>
      </c>
      <c r="D24" s="35">
        <v>843.8</v>
      </c>
      <c r="E24" s="34">
        <v>0</v>
      </c>
      <c r="F24" s="68">
        <v>4280.8</v>
      </c>
      <c r="G24" s="34">
        <v>0</v>
      </c>
      <c r="H24" s="35">
        <v>844.9</v>
      </c>
      <c r="I24" s="34">
        <v>0</v>
      </c>
      <c r="J24" s="42">
        <v>0</v>
      </c>
      <c r="K24" s="35">
        <v>0</v>
      </c>
      <c r="L24" s="35">
        <v>0</v>
      </c>
      <c r="M24" s="43">
        <v>0</v>
      </c>
    </row>
    <row r="25" spans="2:13" ht="60" customHeight="1" x14ac:dyDescent="0.3">
      <c r="B25" s="9" t="s">
        <v>56</v>
      </c>
      <c r="C25" s="4" t="s">
        <v>17</v>
      </c>
      <c r="D25" s="35">
        <v>0</v>
      </c>
      <c r="E25" s="34"/>
      <c r="F25" s="68">
        <v>25</v>
      </c>
      <c r="G25" s="34"/>
      <c r="H25" s="35">
        <v>0</v>
      </c>
      <c r="I25" s="34"/>
      <c r="J25" s="42">
        <f t="shared" si="8"/>
        <v>0</v>
      </c>
      <c r="K25" s="35">
        <f t="shared" si="5"/>
        <v>-25</v>
      </c>
      <c r="L25" s="35">
        <f t="shared" si="6"/>
        <v>0</v>
      </c>
      <c r="M25" s="43"/>
    </row>
    <row r="26" spans="2:13" ht="18.75" x14ac:dyDescent="0.3">
      <c r="B26" s="6" t="s">
        <v>18</v>
      </c>
      <c r="C26" s="2" t="s">
        <v>19</v>
      </c>
      <c r="D26" s="36">
        <f>D27+E29+D28+D29+D30</f>
        <v>1122.5999999999999</v>
      </c>
      <c r="E26" s="45">
        <f>D26/D60*100</f>
        <v>1.4887370004058023</v>
      </c>
      <c r="F26" s="66">
        <f>F27+F28+F29+F30</f>
        <v>40626.699999999997</v>
      </c>
      <c r="G26" s="45">
        <f>F26/F60*100</f>
        <v>6.9644712828936433</v>
      </c>
      <c r="H26" s="36">
        <f>H27+I29+H28+H29+H30</f>
        <v>2718.2</v>
      </c>
      <c r="I26" s="45">
        <f>H26/H60*100</f>
        <v>3.3259306842861949</v>
      </c>
      <c r="J26" s="40">
        <f t="shared" si="8"/>
        <v>6.6906738671858657</v>
      </c>
      <c r="K26" s="33">
        <f t="shared" si="5"/>
        <v>-37908.5</v>
      </c>
      <c r="L26" s="33">
        <f t="shared" si="6"/>
        <v>1595.6</v>
      </c>
      <c r="M26" s="41">
        <f t="shared" si="7"/>
        <v>1.8371936838803926</v>
      </c>
    </row>
    <row r="27" spans="2:13" ht="40.5" customHeight="1" x14ac:dyDescent="0.3">
      <c r="B27" s="9" t="s">
        <v>57</v>
      </c>
      <c r="C27" s="4" t="s">
        <v>20</v>
      </c>
      <c r="D27" s="35">
        <v>0</v>
      </c>
      <c r="E27" s="34"/>
      <c r="F27" s="68">
        <v>285.5</v>
      </c>
      <c r="G27" s="34"/>
      <c r="H27" s="35">
        <v>0</v>
      </c>
      <c r="I27" s="34"/>
      <c r="J27" s="42">
        <f t="shared" ref="J27:J33" si="9">H27/F27*100</f>
        <v>0</v>
      </c>
      <c r="K27" s="35">
        <f t="shared" si="5"/>
        <v>-285.5</v>
      </c>
      <c r="L27" s="35">
        <f t="shared" si="6"/>
        <v>0</v>
      </c>
      <c r="M27" s="43"/>
    </row>
    <row r="28" spans="2:13" ht="18.75" x14ac:dyDescent="0.3">
      <c r="B28" s="9" t="s">
        <v>87</v>
      </c>
      <c r="C28" s="4" t="s">
        <v>88</v>
      </c>
      <c r="D28" s="35">
        <v>734.2</v>
      </c>
      <c r="E28" s="34"/>
      <c r="F28" s="68">
        <v>5292.5</v>
      </c>
      <c r="G28" s="34"/>
      <c r="H28" s="35">
        <v>1132</v>
      </c>
      <c r="I28" s="34"/>
      <c r="J28" s="42">
        <f t="shared" si="9"/>
        <v>21.388757675956544</v>
      </c>
      <c r="K28" s="35">
        <f t="shared" si="5"/>
        <v>-4160.5</v>
      </c>
      <c r="L28" s="35">
        <f t="shared" ref="L28:M59" si="10">H28-D28</f>
        <v>397.79999999999995</v>
      </c>
      <c r="M28" s="43"/>
    </row>
    <row r="29" spans="2:13" ht="37.5" x14ac:dyDescent="0.3">
      <c r="B29" s="9" t="s">
        <v>58</v>
      </c>
      <c r="C29" s="4" t="s">
        <v>21</v>
      </c>
      <c r="D29" s="35">
        <v>388.4</v>
      </c>
      <c r="E29" s="34"/>
      <c r="F29" s="68">
        <v>34538.699999999997</v>
      </c>
      <c r="G29" s="34"/>
      <c r="H29" s="35">
        <v>1586.2</v>
      </c>
      <c r="I29" s="34"/>
      <c r="J29" s="42">
        <f t="shared" si="9"/>
        <v>4.5925295393283481</v>
      </c>
      <c r="K29" s="35">
        <f t="shared" si="5"/>
        <v>-32952.5</v>
      </c>
      <c r="L29" s="35">
        <f t="shared" si="10"/>
        <v>1197.8000000000002</v>
      </c>
      <c r="M29" s="43"/>
    </row>
    <row r="30" spans="2:13" ht="37.5" x14ac:dyDescent="0.3">
      <c r="B30" s="9" t="s">
        <v>59</v>
      </c>
      <c r="C30" s="4" t="s">
        <v>22</v>
      </c>
      <c r="D30" s="35">
        <v>0</v>
      </c>
      <c r="E30" s="34"/>
      <c r="F30" s="68">
        <v>510</v>
      </c>
      <c r="G30" s="34"/>
      <c r="H30" s="35">
        <v>0</v>
      </c>
      <c r="I30" s="34"/>
      <c r="J30" s="42">
        <f t="shared" si="9"/>
        <v>0</v>
      </c>
      <c r="K30" s="35">
        <f t="shared" si="5"/>
        <v>-510</v>
      </c>
      <c r="L30" s="35">
        <f t="shared" si="10"/>
        <v>0</v>
      </c>
      <c r="M30" s="43"/>
    </row>
    <row r="31" spans="2:13" ht="37.5" x14ac:dyDescent="0.3">
      <c r="B31" s="6" t="s">
        <v>23</v>
      </c>
      <c r="C31" s="7" t="s">
        <v>24</v>
      </c>
      <c r="D31" s="33">
        <f>D32+D33+D35</f>
        <v>324.90000000000003</v>
      </c>
      <c r="E31" s="44">
        <f>D31/D60*100</f>
        <v>0.43086642742904441</v>
      </c>
      <c r="F31" s="67">
        <f>F32+F33+F35+F34</f>
        <v>8816</v>
      </c>
      <c r="G31" s="44">
        <f>F31/F60*100</f>
        <v>1.5112913140863116</v>
      </c>
      <c r="H31" s="33">
        <f>H32+H33+H35+H34</f>
        <v>15.2</v>
      </c>
      <c r="I31" s="44">
        <f>H31/H60*100</f>
        <v>1.8598390994463306E-2</v>
      </c>
      <c r="J31" s="40">
        <f t="shared" si="9"/>
        <v>0.17241379310344829</v>
      </c>
      <c r="K31" s="33">
        <f t="shared" si="5"/>
        <v>-8800.7999999999993</v>
      </c>
      <c r="L31" s="33">
        <f t="shared" si="10"/>
        <v>-309.70000000000005</v>
      </c>
      <c r="M31" s="41">
        <f t="shared" ref="M31:M38" si="11">I31-E31</f>
        <v>-0.4122680364345811</v>
      </c>
    </row>
    <row r="32" spans="2:13" ht="18.75" x14ac:dyDescent="0.3">
      <c r="B32" s="9" t="s">
        <v>60</v>
      </c>
      <c r="C32" s="8" t="s">
        <v>25</v>
      </c>
      <c r="D32" s="35">
        <v>17.100000000000001</v>
      </c>
      <c r="E32" s="34"/>
      <c r="F32" s="68">
        <v>91.1</v>
      </c>
      <c r="G32" s="34"/>
      <c r="H32" s="35">
        <v>15.2</v>
      </c>
      <c r="I32" s="34"/>
      <c r="J32" s="42">
        <f t="shared" si="9"/>
        <v>16.684961580680572</v>
      </c>
      <c r="K32" s="35">
        <f t="shared" si="5"/>
        <v>-75.899999999999991</v>
      </c>
      <c r="L32" s="35">
        <f t="shared" si="10"/>
        <v>-1.9000000000000021</v>
      </c>
      <c r="M32" s="43"/>
    </row>
    <row r="33" spans="2:13" ht="18.75" x14ac:dyDescent="0.3">
      <c r="B33" s="9" t="s">
        <v>61</v>
      </c>
      <c r="C33" s="8" t="s">
        <v>26</v>
      </c>
      <c r="D33" s="35">
        <v>307.8</v>
      </c>
      <c r="E33" s="34"/>
      <c r="F33" s="68">
        <v>66.400000000000006</v>
      </c>
      <c r="G33" s="34"/>
      <c r="H33" s="35">
        <v>0</v>
      </c>
      <c r="I33" s="34"/>
      <c r="J33" s="42">
        <f t="shared" si="9"/>
        <v>0</v>
      </c>
      <c r="K33" s="35">
        <f t="shared" si="5"/>
        <v>-66.400000000000006</v>
      </c>
      <c r="L33" s="35">
        <f t="shared" si="10"/>
        <v>-307.8</v>
      </c>
      <c r="M33" s="43"/>
    </row>
    <row r="34" spans="2:13" ht="18.75" x14ac:dyDescent="0.3">
      <c r="B34" s="9" t="s">
        <v>116</v>
      </c>
      <c r="C34" s="4" t="s">
        <v>117</v>
      </c>
      <c r="D34" s="35">
        <v>0</v>
      </c>
      <c r="E34" s="34"/>
      <c r="F34" s="68">
        <v>304.5</v>
      </c>
      <c r="G34" s="34"/>
      <c r="H34" s="35">
        <v>0</v>
      </c>
      <c r="I34" s="34"/>
      <c r="J34" s="42"/>
      <c r="K34" s="35"/>
      <c r="L34" s="35"/>
      <c r="M34" s="43"/>
    </row>
    <row r="35" spans="2:13" ht="56.25" x14ac:dyDescent="0.3">
      <c r="B35" s="9" t="s">
        <v>106</v>
      </c>
      <c r="C35" s="8" t="s">
        <v>105</v>
      </c>
      <c r="D35" s="35">
        <v>0</v>
      </c>
      <c r="E35" s="34"/>
      <c r="F35" s="68">
        <v>8354</v>
      </c>
      <c r="G35" s="34"/>
      <c r="H35" s="35">
        <v>0</v>
      </c>
      <c r="I35" s="34"/>
      <c r="J35" s="42">
        <v>0</v>
      </c>
      <c r="K35" s="35">
        <f t="shared" si="5"/>
        <v>-8354</v>
      </c>
      <c r="L35" s="35">
        <f t="shared" si="10"/>
        <v>0</v>
      </c>
      <c r="M35" s="43"/>
    </row>
    <row r="36" spans="2:13" ht="18.75" x14ac:dyDescent="0.3">
      <c r="B36" s="6" t="s">
        <v>75</v>
      </c>
      <c r="C36" s="7" t="s">
        <v>76</v>
      </c>
      <c r="D36" s="33">
        <f t="shared" ref="D36:E36" si="12">D37</f>
        <v>0</v>
      </c>
      <c r="E36" s="33">
        <f t="shared" si="12"/>
        <v>0</v>
      </c>
      <c r="F36" s="67">
        <f>F37</f>
        <v>3005.2</v>
      </c>
      <c r="G36" s="33">
        <f t="shared" ref="G36:M36" si="13">G37</f>
        <v>0</v>
      </c>
      <c r="H36" s="33">
        <f t="shared" si="13"/>
        <v>0</v>
      </c>
      <c r="I36" s="33">
        <f t="shared" si="13"/>
        <v>0</v>
      </c>
      <c r="J36" s="33">
        <f t="shared" si="13"/>
        <v>0</v>
      </c>
      <c r="K36" s="33">
        <f t="shared" si="13"/>
        <v>-3005.2</v>
      </c>
      <c r="L36" s="33">
        <f t="shared" si="13"/>
        <v>0</v>
      </c>
      <c r="M36" s="33">
        <f t="shared" si="13"/>
        <v>0</v>
      </c>
    </row>
    <row r="37" spans="2:13" ht="37.5" x14ac:dyDescent="0.3">
      <c r="B37" s="9" t="s">
        <v>77</v>
      </c>
      <c r="C37" s="8" t="s">
        <v>104</v>
      </c>
      <c r="D37" s="35">
        <v>0</v>
      </c>
      <c r="E37" s="34"/>
      <c r="F37" s="68">
        <v>3005.2</v>
      </c>
      <c r="G37" s="34"/>
      <c r="H37" s="35">
        <v>0</v>
      </c>
      <c r="I37" s="34"/>
      <c r="J37" s="42">
        <v>0</v>
      </c>
      <c r="K37" s="35">
        <f t="shared" si="5"/>
        <v>-3005.2</v>
      </c>
      <c r="L37" s="35">
        <f t="shared" si="10"/>
        <v>0</v>
      </c>
      <c r="M37" s="43"/>
    </row>
    <row r="38" spans="2:13" ht="18.75" x14ac:dyDescent="0.3">
      <c r="B38" s="6" t="s">
        <v>27</v>
      </c>
      <c r="C38" s="7" t="s">
        <v>28</v>
      </c>
      <c r="D38" s="33">
        <f>D39+D40+D41+D42+D43</f>
        <v>49882.7</v>
      </c>
      <c r="E38" s="44">
        <f>D38/D60*100</f>
        <v>66.151987502353919</v>
      </c>
      <c r="F38" s="67">
        <f>F39+F40+F41+F42+F43</f>
        <v>359617.5</v>
      </c>
      <c r="G38" s="44">
        <f>F38/F60*100</f>
        <v>61.647777239500243</v>
      </c>
      <c r="H38" s="33">
        <f>H39+H40+H41+H42+H43</f>
        <v>55859.6</v>
      </c>
      <c r="I38" s="44">
        <f>H38/H60*100</f>
        <v>68.34859747331069</v>
      </c>
      <c r="J38" s="40">
        <f>H38/F38*100</f>
        <v>15.533059431201208</v>
      </c>
      <c r="K38" s="33">
        <f t="shared" si="5"/>
        <v>-303757.90000000002</v>
      </c>
      <c r="L38" s="33">
        <f t="shared" si="10"/>
        <v>5976.9000000000015</v>
      </c>
      <c r="M38" s="41">
        <f t="shared" si="11"/>
        <v>2.1966099709567715</v>
      </c>
    </row>
    <row r="39" spans="2:13" ht="18.75" x14ac:dyDescent="0.3">
      <c r="B39" s="9" t="s">
        <v>62</v>
      </c>
      <c r="C39" s="8" t="s">
        <v>29</v>
      </c>
      <c r="D39" s="35">
        <v>7075.9</v>
      </c>
      <c r="E39" s="34"/>
      <c r="F39" s="68">
        <v>30115.8</v>
      </c>
      <c r="G39" s="34"/>
      <c r="H39" s="35">
        <v>8298.5</v>
      </c>
      <c r="I39" s="34"/>
      <c r="J39" s="42">
        <f>H39/F39*100</f>
        <v>27.55530319632884</v>
      </c>
      <c r="K39" s="35">
        <f t="shared" si="5"/>
        <v>-21817.3</v>
      </c>
      <c r="L39" s="35">
        <f t="shared" si="10"/>
        <v>1222.6000000000004</v>
      </c>
      <c r="M39" s="43"/>
    </row>
    <row r="40" spans="2:13" ht="18" customHeight="1" x14ac:dyDescent="0.3">
      <c r="B40" s="9" t="s">
        <v>63</v>
      </c>
      <c r="C40" s="8" t="s">
        <v>30</v>
      </c>
      <c r="D40" s="35">
        <v>34210.800000000003</v>
      </c>
      <c r="E40" s="34"/>
      <c r="F40" s="68">
        <v>281783.09999999998</v>
      </c>
      <c r="G40" s="34"/>
      <c r="H40" s="35">
        <v>38057.5</v>
      </c>
      <c r="I40" s="34"/>
      <c r="J40" s="42">
        <f>H40/F40*100</f>
        <v>13.505955467166059</v>
      </c>
      <c r="K40" s="35">
        <f t="shared" si="5"/>
        <v>-243725.59999999998</v>
      </c>
      <c r="L40" s="35">
        <f t="shared" si="10"/>
        <v>3846.6999999999971</v>
      </c>
      <c r="M40" s="43"/>
    </row>
    <row r="41" spans="2:13" ht="40.5" customHeight="1" x14ac:dyDescent="0.3">
      <c r="B41" s="9" t="s">
        <v>94</v>
      </c>
      <c r="C41" s="8" t="s">
        <v>95</v>
      </c>
      <c r="D41" s="35">
        <v>2118.1999999999998</v>
      </c>
      <c r="E41" s="34"/>
      <c r="F41" s="68">
        <v>9136.4</v>
      </c>
      <c r="G41" s="34"/>
      <c r="H41" s="35">
        <v>2076.6999999999998</v>
      </c>
      <c r="I41" s="34"/>
      <c r="J41" s="42">
        <f>H41/F41*100</f>
        <v>22.729959283744144</v>
      </c>
      <c r="K41" s="35">
        <f t="shared" si="5"/>
        <v>-7059.7</v>
      </c>
      <c r="L41" s="35">
        <f t="shared" si="10"/>
        <v>-41.5</v>
      </c>
      <c r="M41" s="43"/>
    </row>
    <row r="42" spans="2:13" ht="35.25" customHeight="1" x14ac:dyDescent="0.3">
      <c r="B42" s="9" t="s">
        <v>64</v>
      </c>
      <c r="C42" s="8" t="s">
        <v>31</v>
      </c>
      <c r="D42" s="35">
        <v>4.5999999999999996</v>
      </c>
      <c r="E42" s="34"/>
      <c r="F42" s="68">
        <v>93.5</v>
      </c>
      <c r="G42" s="34"/>
      <c r="H42" s="35">
        <v>8</v>
      </c>
      <c r="I42" s="34"/>
      <c r="J42" s="42">
        <f t="shared" ref="J42:J60" si="14">H42/F42*100</f>
        <v>8.5561497326203195</v>
      </c>
      <c r="K42" s="35">
        <f t="shared" ref="K42:K59" si="15">H42-F42</f>
        <v>-85.5</v>
      </c>
      <c r="L42" s="35">
        <f t="shared" si="10"/>
        <v>3.4000000000000004</v>
      </c>
      <c r="M42" s="43"/>
    </row>
    <row r="43" spans="2:13" ht="37.5" customHeight="1" x14ac:dyDescent="0.3">
      <c r="B43" s="9" t="s">
        <v>65</v>
      </c>
      <c r="C43" s="8" t="s">
        <v>32</v>
      </c>
      <c r="D43" s="35">
        <v>6473.2</v>
      </c>
      <c r="E43" s="34"/>
      <c r="F43" s="68">
        <v>38488.699999999997</v>
      </c>
      <c r="G43" s="34"/>
      <c r="H43" s="35">
        <v>7418.9</v>
      </c>
      <c r="I43" s="34"/>
      <c r="J43" s="42">
        <f t="shared" si="14"/>
        <v>19.275527622393067</v>
      </c>
      <c r="K43" s="35">
        <f t="shared" si="15"/>
        <v>-31069.799999999996</v>
      </c>
      <c r="L43" s="35">
        <f t="shared" si="10"/>
        <v>945.69999999999982</v>
      </c>
      <c r="M43" s="43"/>
    </row>
    <row r="44" spans="2:13" ht="18" customHeight="1" x14ac:dyDescent="0.3">
      <c r="B44" s="6" t="s">
        <v>33</v>
      </c>
      <c r="C44" s="7" t="s">
        <v>34</v>
      </c>
      <c r="D44" s="33">
        <f>D45+D46</f>
        <v>7719.1</v>
      </c>
      <c r="E44" s="44">
        <f>D44/D60*100</f>
        <v>10.236691412642463</v>
      </c>
      <c r="F44" s="67">
        <f>F45+F46</f>
        <v>57925.8</v>
      </c>
      <c r="G44" s="44">
        <f>F44/F60*100</f>
        <v>9.929986207066797</v>
      </c>
      <c r="H44" s="33">
        <f>H45+H46</f>
        <v>8121</v>
      </c>
      <c r="I44" s="44">
        <f>H44/H60*100</f>
        <v>9.9366798201339819</v>
      </c>
      <c r="J44" s="40">
        <f t="shared" si="14"/>
        <v>14.019659633531173</v>
      </c>
      <c r="K44" s="33">
        <f t="shared" si="15"/>
        <v>-49804.800000000003</v>
      </c>
      <c r="L44" s="33">
        <f t="shared" si="10"/>
        <v>401.89999999999964</v>
      </c>
      <c r="M44" s="41">
        <f t="shared" ref="M44:M52" si="16">I44-E44</f>
        <v>-0.30001159250848097</v>
      </c>
    </row>
    <row r="45" spans="2:13" ht="19.5" customHeight="1" x14ac:dyDescent="0.3">
      <c r="B45" s="9" t="s">
        <v>66</v>
      </c>
      <c r="C45" s="8" t="s">
        <v>35</v>
      </c>
      <c r="D45" s="35">
        <v>5573.1</v>
      </c>
      <c r="E45" s="34"/>
      <c r="F45" s="68">
        <v>47990.1</v>
      </c>
      <c r="G45" s="34"/>
      <c r="H45" s="35">
        <v>5894.3</v>
      </c>
      <c r="I45" s="34"/>
      <c r="J45" s="42">
        <f t="shared" si="14"/>
        <v>12.282324896176505</v>
      </c>
      <c r="K45" s="35">
        <f t="shared" si="15"/>
        <v>-42095.799999999996</v>
      </c>
      <c r="L45" s="35">
        <f t="shared" si="10"/>
        <v>321.19999999999982</v>
      </c>
      <c r="M45" s="43"/>
    </row>
    <row r="46" spans="2:13" ht="39" customHeight="1" x14ac:dyDescent="0.3">
      <c r="B46" s="9" t="s">
        <v>67</v>
      </c>
      <c r="C46" s="8" t="s">
        <v>36</v>
      </c>
      <c r="D46" s="35">
        <v>2146</v>
      </c>
      <c r="E46" s="34"/>
      <c r="F46" s="68">
        <v>9935.7000000000007</v>
      </c>
      <c r="G46" s="34"/>
      <c r="H46" s="35">
        <v>2226.6999999999998</v>
      </c>
      <c r="I46" s="34"/>
      <c r="J46" s="42">
        <f t="shared" si="14"/>
        <v>22.411103394828746</v>
      </c>
      <c r="K46" s="35">
        <f t="shared" si="15"/>
        <v>-7709.0000000000009</v>
      </c>
      <c r="L46" s="35">
        <f t="shared" si="10"/>
        <v>80.699999999999818</v>
      </c>
      <c r="M46" s="43"/>
    </row>
    <row r="47" spans="2:13" ht="18.75" x14ac:dyDescent="0.3">
      <c r="B47" s="6" t="s">
        <v>37</v>
      </c>
      <c r="C47" s="7" t="s">
        <v>38</v>
      </c>
      <c r="D47" s="33">
        <f>D48+D49+D50+D51</f>
        <v>4841.5</v>
      </c>
      <c r="E47" s="44">
        <f>D47/D60*100</f>
        <v>6.4205595826337891</v>
      </c>
      <c r="F47" s="67">
        <f>F48+F49+F50+F51</f>
        <v>35112</v>
      </c>
      <c r="G47" s="44">
        <f>F47/F60*100</f>
        <v>6.0191085095506551</v>
      </c>
      <c r="H47" s="33">
        <f>H48+H49+H50+H51</f>
        <v>3853.8</v>
      </c>
      <c r="I47" s="44">
        <f>H47/H60*100</f>
        <v>4.7154262641093885</v>
      </c>
      <c r="J47" s="40">
        <f t="shared" si="14"/>
        <v>10.975734791524266</v>
      </c>
      <c r="K47" s="33">
        <f t="shared" si="15"/>
        <v>-31258.2</v>
      </c>
      <c r="L47" s="33">
        <f t="shared" si="10"/>
        <v>-987.69999999999982</v>
      </c>
      <c r="M47" s="41">
        <f t="shared" si="16"/>
        <v>-1.7051333185244006</v>
      </c>
    </row>
    <row r="48" spans="2:13" ht="18.75" x14ac:dyDescent="0.3">
      <c r="B48" s="9" t="s">
        <v>37</v>
      </c>
      <c r="C48" s="8" t="s">
        <v>39</v>
      </c>
      <c r="D48" s="35">
        <v>882</v>
      </c>
      <c r="E48" s="34"/>
      <c r="F48" s="68">
        <v>3734.9</v>
      </c>
      <c r="G48" s="34"/>
      <c r="H48" s="35">
        <v>923.3</v>
      </c>
      <c r="I48" s="34"/>
      <c r="J48" s="42">
        <f t="shared" si="14"/>
        <v>24.720876060938714</v>
      </c>
      <c r="K48" s="35">
        <f t="shared" si="15"/>
        <v>-2811.6000000000004</v>
      </c>
      <c r="L48" s="35">
        <f t="shared" si="10"/>
        <v>41.299999999999955</v>
      </c>
      <c r="M48" s="43"/>
    </row>
    <row r="49" spans="2:13" ht="18" customHeight="1" x14ac:dyDescent="0.3">
      <c r="B49" s="9" t="s">
        <v>68</v>
      </c>
      <c r="C49" s="8" t="s">
        <v>40</v>
      </c>
      <c r="D49" s="35">
        <v>0</v>
      </c>
      <c r="E49" s="34"/>
      <c r="F49" s="68">
        <v>0</v>
      </c>
      <c r="G49" s="34"/>
      <c r="H49" s="35">
        <v>0</v>
      </c>
      <c r="I49" s="34"/>
      <c r="J49" s="42" t="e">
        <f t="shared" si="14"/>
        <v>#DIV/0!</v>
      </c>
      <c r="K49" s="35">
        <f t="shared" si="15"/>
        <v>0</v>
      </c>
      <c r="L49" s="35">
        <f t="shared" si="10"/>
        <v>0</v>
      </c>
      <c r="M49" s="43"/>
    </row>
    <row r="50" spans="2:13" ht="18.75" x14ac:dyDescent="0.3">
      <c r="B50" s="9" t="s">
        <v>69</v>
      </c>
      <c r="C50" s="8" t="s">
        <v>41</v>
      </c>
      <c r="D50" s="35">
        <v>3929</v>
      </c>
      <c r="E50" s="34"/>
      <c r="F50" s="68">
        <v>31296.1</v>
      </c>
      <c r="G50" s="34"/>
      <c r="H50" s="35">
        <v>2917.2</v>
      </c>
      <c r="I50" s="34"/>
      <c r="J50" s="42">
        <f t="shared" si="14"/>
        <v>9.3212892341218243</v>
      </c>
      <c r="K50" s="35">
        <f t="shared" si="15"/>
        <v>-28378.899999999998</v>
      </c>
      <c r="L50" s="35">
        <f t="shared" si="10"/>
        <v>-1011.8000000000002</v>
      </c>
      <c r="M50" s="43"/>
    </row>
    <row r="51" spans="2:13" ht="37.5" customHeight="1" x14ac:dyDescent="0.3">
      <c r="B51" s="9" t="s">
        <v>89</v>
      </c>
      <c r="C51" s="8" t="s">
        <v>42</v>
      </c>
      <c r="D51" s="35">
        <v>30.5</v>
      </c>
      <c r="E51" s="34"/>
      <c r="F51" s="68">
        <v>81</v>
      </c>
      <c r="G51" s="34"/>
      <c r="H51" s="35">
        <v>13.3</v>
      </c>
      <c r="I51" s="34"/>
      <c r="J51" s="42">
        <f t="shared" si="14"/>
        <v>16.419753086419753</v>
      </c>
      <c r="K51" s="35">
        <f t="shared" si="15"/>
        <v>-67.7</v>
      </c>
      <c r="L51" s="35">
        <f t="shared" si="10"/>
        <v>-17.2</v>
      </c>
      <c r="M51" s="43"/>
    </row>
    <row r="52" spans="2:13" ht="17.25" customHeight="1" x14ac:dyDescent="0.3">
      <c r="B52" s="6" t="s">
        <v>90</v>
      </c>
      <c r="C52" s="7" t="s">
        <v>43</v>
      </c>
      <c r="D52" s="33">
        <f>D53+D54</f>
        <v>1573.8</v>
      </c>
      <c r="E52" s="44">
        <f>D52/D60*100</f>
        <v>2.0870962865122498</v>
      </c>
      <c r="F52" s="67">
        <f>F53+F54+F55</f>
        <v>10437.1</v>
      </c>
      <c r="G52" s="44">
        <f>F52/F60*100</f>
        <v>1.7891899471699459</v>
      </c>
      <c r="H52" s="33">
        <f>H53+H54+H55</f>
        <v>2118.3000000000002</v>
      </c>
      <c r="I52" s="44">
        <f>H52/H60*100</f>
        <v>2.5919060291823439</v>
      </c>
      <c r="J52" s="40">
        <f t="shared" si="14"/>
        <v>20.295867626064712</v>
      </c>
      <c r="K52" s="33">
        <f t="shared" si="15"/>
        <v>-8318.7999999999993</v>
      </c>
      <c r="L52" s="33">
        <f t="shared" si="10"/>
        <v>544.50000000000023</v>
      </c>
      <c r="M52" s="41">
        <f t="shared" si="16"/>
        <v>0.50480974267009415</v>
      </c>
    </row>
    <row r="53" spans="2:13" ht="19.5" customHeight="1" x14ac:dyDescent="0.3">
      <c r="B53" s="9" t="s">
        <v>70</v>
      </c>
      <c r="C53" s="12" t="s">
        <v>44</v>
      </c>
      <c r="D53" s="35">
        <v>1562.7</v>
      </c>
      <c r="E53" s="34"/>
      <c r="F53" s="68">
        <v>8621.5</v>
      </c>
      <c r="G53" s="34"/>
      <c r="H53" s="35">
        <v>1745.7</v>
      </c>
      <c r="I53" s="34"/>
      <c r="J53" s="42">
        <f t="shared" si="14"/>
        <v>20.248216667633244</v>
      </c>
      <c r="K53" s="35">
        <f t="shared" si="15"/>
        <v>-6875.8</v>
      </c>
      <c r="L53" s="35">
        <f t="shared" si="10"/>
        <v>183</v>
      </c>
      <c r="M53" s="43"/>
    </row>
    <row r="54" spans="2:13" ht="18" customHeight="1" x14ac:dyDescent="0.3">
      <c r="B54" s="9" t="s">
        <v>71</v>
      </c>
      <c r="C54" s="12" t="s">
        <v>45</v>
      </c>
      <c r="D54" s="35">
        <v>11.1</v>
      </c>
      <c r="E54" s="34"/>
      <c r="F54" s="68">
        <v>242</v>
      </c>
      <c r="G54" s="34"/>
      <c r="H54" s="35">
        <v>32.799999999999997</v>
      </c>
      <c r="I54" s="34"/>
      <c r="J54" s="42">
        <f t="shared" si="14"/>
        <v>13.553719008264462</v>
      </c>
      <c r="K54" s="35">
        <f t="shared" si="15"/>
        <v>-209.2</v>
      </c>
      <c r="L54" s="35">
        <f t="shared" si="10"/>
        <v>21.699999999999996</v>
      </c>
      <c r="M54" s="43"/>
    </row>
    <row r="55" spans="2:13" ht="18" customHeight="1" x14ac:dyDescent="0.3">
      <c r="B55" s="9" t="s">
        <v>119</v>
      </c>
      <c r="C55" s="4" t="s">
        <v>118</v>
      </c>
      <c r="D55" s="35">
        <v>0</v>
      </c>
      <c r="E55" s="34"/>
      <c r="F55" s="68">
        <v>1573.6</v>
      </c>
      <c r="G55" s="34"/>
      <c r="H55" s="35">
        <v>339.8</v>
      </c>
      <c r="I55" s="34"/>
      <c r="J55" s="42"/>
      <c r="K55" s="35"/>
      <c r="L55" s="35"/>
      <c r="M55" s="43"/>
    </row>
    <row r="56" spans="2:13" ht="18" customHeight="1" x14ac:dyDescent="0.3">
      <c r="B56" s="6" t="s">
        <v>96</v>
      </c>
      <c r="C56" s="32" t="s">
        <v>97</v>
      </c>
      <c r="D56" s="36">
        <f>D57+D59+D58</f>
        <v>272</v>
      </c>
      <c r="E56" s="44">
        <f>D56/D60*100</f>
        <v>0.36071304481594352</v>
      </c>
      <c r="F56" s="67">
        <f>F57+F58</f>
        <v>864</v>
      </c>
      <c r="G56" s="44">
        <f>F56/F60*100</f>
        <v>0.14811203441136267</v>
      </c>
      <c r="H56" s="36">
        <f>H57+H59+H58</f>
        <v>216</v>
      </c>
      <c r="I56" s="44">
        <f>H56/H60*100</f>
        <v>0.26429292465816279</v>
      </c>
      <c r="J56" s="42">
        <f t="shared" si="14"/>
        <v>25</v>
      </c>
      <c r="K56" s="35">
        <f t="shared" si="15"/>
        <v>-648</v>
      </c>
      <c r="L56" s="35">
        <f t="shared" si="10"/>
        <v>-56</v>
      </c>
      <c r="M56" s="41">
        <f t="shared" si="10"/>
        <v>-9.6420120157780731E-2</v>
      </c>
    </row>
    <row r="57" spans="2:13" ht="18" customHeight="1" x14ac:dyDescent="0.3">
      <c r="B57" s="9" t="s">
        <v>98</v>
      </c>
      <c r="C57" s="12" t="s">
        <v>101</v>
      </c>
      <c r="D57" s="35">
        <v>272</v>
      </c>
      <c r="E57" s="34"/>
      <c r="F57" s="68">
        <v>864</v>
      </c>
      <c r="G57" s="34"/>
      <c r="H57" s="35">
        <v>216</v>
      </c>
      <c r="I57" s="34"/>
      <c r="J57" s="42">
        <f>H57/F57*100</f>
        <v>25</v>
      </c>
      <c r="K57" s="35">
        <f t="shared" si="15"/>
        <v>-648</v>
      </c>
      <c r="L57" s="35">
        <f t="shared" si="10"/>
        <v>-56</v>
      </c>
      <c r="M57" s="43"/>
    </row>
    <row r="58" spans="2:13" ht="18" customHeight="1" x14ac:dyDescent="0.3">
      <c r="B58" s="9" t="s">
        <v>99</v>
      </c>
      <c r="C58" s="12" t="s">
        <v>102</v>
      </c>
      <c r="D58" s="35">
        <v>0</v>
      </c>
      <c r="E58" s="34"/>
      <c r="F58" s="68">
        <v>0</v>
      </c>
      <c r="G58" s="34"/>
      <c r="H58" s="35">
        <v>0</v>
      </c>
      <c r="I58" s="34"/>
      <c r="J58" s="42">
        <v>0</v>
      </c>
      <c r="K58" s="35">
        <f t="shared" si="15"/>
        <v>0</v>
      </c>
      <c r="L58" s="35">
        <f t="shared" si="10"/>
        <v>0</v>
      </c>
      <c r="M58" s="43"/>
    </row>
    <row r="59" spans="2:13" ht="18" customHeight="1" x14ac:dyDescent="0.3">
      <c r="B59" s="9" t="s">
        <v>100</v>
      </c>
      <c r="C59" s="12" t="s">
        <v>103</v>
      </c>
      <c r="D59" s="35">
        <v>0</v>
      </c>
      <c r="E59" s="34"/>
      <c r="F59" s="68">
        <v>0</v>
      </c>
      <c r="G59" s="34"/>
      <c r="H59" s="35">
        <v>0</v>
      </c>
      <c r="I59" s="34"/>
      <c r="J59" s="42">
        <v>0</v>
      </c>
      <c r="K59" s="35">
        <f t="shared" si="15"/>
        <v>0</v>
      </c>
      <c r="L59" s="35">
        <f t="shared" si="10"/>
        <v>0</v>
      </c>
      <c r="M59" s="43"/>
    </row>
    <row r="60" spans="2:13" ht="16.5" customHeight="1" x14ac:dyDescent="0.3">
      <c r="B60" s="6" t="s">
        <v>46</v>
      </c>
      <c r="C60" s="3"/>
      <c r="D60" s="36">
        <f>D11+D20+D22+D26+D31+D36+D38+D44+D47+D52+D56</f>
        <v>75406.2</v>
      </c>
      <c r="E60" s="36">
        <f>E11+E20+E22+E26+E31+E36+E38+E44+E47+E52+E56</f>
        <v>99.999999999999986</v>
      </c>
      <c r="F60" s="66">
        <f>F11+F20+F22+F26+F31+F36+F38+F44+F47+F52+F56</f>
        <v>583342.19999999995</v>
      </c>
      <c r="G60" s="36">
        <f>G11+G20+G22+G26+G31+G36+G38+G44+G47+G52+G56</f>
        <v>99.484830687716411</v>
      </c>
      <c r="H60" s="36">
        <f>H11+H20+H22+H26+H31+H36+H38+H44+H47+H52+H56</f>
        <v>81727.5</v>
      </c>
      <c r="I60" s="36">
        <f>I11+I20+I22+I26+I31+I36+I38+I44+I47+I52+I56</f>
        <v>99.999999999999986</v>
      </c>
      <c r="J60" s="42">
        <f t="shared" si="14"/>
        <v>14.010215616151205</v>
      </c>
      <c r="K60" s="36">
        <f>K11+K20+K22+K26+K31+K36+K38+K44+K47+K52+K56</f>
        <v>-501614.7</v>
      </c>
      <c r="L60" s="36">
        <f>L11+L20+L22+L26+L31+L36+L38+L44+L47+L52+L56</f>
        <v>6321.3000000000011</v>
      </c>
      <c r="M60" s="36">
        <f>M11+M20+M22+M26+M31+M36+M38+M44+M47+M52+M56</f>
        <v>-1.149080830487037E-14</v>
      </c>
    </row>
    <row r="61" spans="2:13" ht="18" customHeight="1" x14ac:dyDescent="0.35">
      <c r="B61" s="21"/>
      <c r="C61" s="3"/>
      <c r="D61" s="16"/>
      <c r="E61" s="46"/>
      <c r="F61" s="49"/>
      <c r="G61" s="49"/>
      <c r="H61" s="49"/>
      <c r="I61" s="63"/>
      <c r="J61" s="18"/>
      <c r="K61" s="20"/>
      <c r="L61" s="20"/>
      <c r="M61" s="23"/>
    </row>
    <row r="62" spans="2:13" ht="18.75" customHeight="1" x14ac:dyDescent="0.35">
      <c r="B62" s="21"/>
      <c r="C62" s="5"/>
      <c r="D62" s="25"/>
      <c r="E62" s="17"/>
      <c r="F62" s="50"/>
      <c r="G62" s="49"/>
      <c r="H62" s="64"/>
      <c r="I62" s="65"/>
      <c r="J62" s="18"/>
      <c r="K62" s="31"/>
      <c r="L62" s="19"/>
      <c r="M62" s="24"/>
    </row>
    <row r="63" spans="2:13" ht="18.75" x14ac:dyDescent="0.3">
      <c r="B63" s="22"/>
      <c r="C63" s="1"/>
      <c r="D63" s="1"/>
      <c r="E63" s="1"/>
      <c r="F63" s="51"/>
      <c r="G63" s="51"/>
      <c r="H63" s="1"/>
      <c r="I63" s="1"/>
      <c r="J63" s="11"/>
      <c r="K63" s="1"/>
    </row>
    <row r="64" spans="2:13" ht="15" customHeight="1" x14ac:dyDescent="0.3">
      <c r="B64" s="28"/>
      <c r="C64" s="1"/>
      <c r="D64" s="1"/>
      <c r="E64" s="1"/>
      <c r="F64" s="51"/>
      <c r="G64" s="52"/>
      <c r="H64" s="1"/>
      <c r="I64" s="29"/>
      <c r="J64" s="11"/>
      <c r="K64" s="1"/>
    </row>
    <row r="65" spans="2:13" ht="18.75" x14ac:dyDescent="0.3">
      <c r="B65" s="10"/>
      <c r="C65" s="1"/>
      <c r="D65" s="1"/>
      <c r="E65" s="1"/>
      <c r="F65" s="51"/>
      <c r="G65" s="5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51"/>
      <c r="G66" s="51"/>
      <c r="H66" s="1"/>
      <c r="I66" s="1"/>
      <c r="J66" s="11"/>
      <c r="K66" s="1"/>
      <c r="M66" s="30"/>
    </row>
    <row r="67" spans="2:13" ht="18.75" x14ac:dyDescent="0.3">
      <c r="B67" s="10"/>
      <c r="C67" s="1"/>
      <c r="D67" s="1"/>
      <c r="E67" s="1"/>
      <c r="F67" s="51"/>
      <c r="G67" s="5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51"/>
      <c r="G68" s="5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51"/>
      <c r="G69" s="5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51"/>
      <c r="G70" s="51"/>
      <c r="H70" s="1"/>
      <c r="I70" s="1"/>
    </row>
    <row r="71" spans="2:13" ht="18.75" x14ac:dyDescent="0.3">
      <c r="B71" s="1"/>
      <c r="C71" s="1"/>
      <c r="D71" s="1"/>
      <c r="E71" s="1"/>
      <c r="F71" s="51"/>
      <c r="G71" s="51"/>
      <c r="H71" s="1"/>
      <c r="I71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2023 год</vt:lpstr>
      <vt:lpstr>'1 кв 2023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2019-04-22T11:30:35Z</cp:lastPrinted>
  <dcterms:created xsi:type="dcterms:W3CDTF">2015-02-09T15:35:03Z</dcterms:created>
  <dcterms:modified xsi:type="dcterms:W3CDTF">2024-05-30T11:54:52Z</dcterms:modified>
</cp:coreProperties>
</file>